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<sst xmlns="http://schemas.openxmlformats.org/spreadsheetml/2006/main" count="29" uniqueCount="27">
  <si>
    <t>计算题卡    日期 ________</t>
  </si>
  <si>
    <t>已知</t>
  </si>
  <si>
    <t>Median（X）=</t>
  </si>
  <si>
    <t>IQR（X）=</t>
  </si>
  <si>
    <t>X</t>
  </si>
  <si>
    <t>mean(x)=</t>
  </si>
  <si>
    <t>standard deviation(x)=</t>
  </si>
  <si>
    <t>Decimal</t>
  </si>
  <si>
    <t>Min-Max</t>
  </si>
  <si>
    <t>Z-score</t>
  </si>
  <si>
    <t>MaxAbs</t>
  </si>
  <si>
    <t>RobustScale</t>
  </si>
  <si>
    <t>ActualY</t>
  </si>
  <si>
    <t>PredictY</t>
  </si>
  <si>
    <t>利用对数表计算：</t>
  </si>
  <si>
    <t>=</t>
  </si>
  <si>
    <t>log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</si>
  <si>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</si>
  <si>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 </t>
  </si>
  <si>
    <t xml:space="preserve">1/2=   1/3=   1/4=    1/5=   1/6=   1/7=       1/8=     1/9= </t>
  </si>
  <si>
    <t>用时：</t>
  </si>
  <si>
    <t xml:space="preserve"> 9分钟1星，8分钟2星，7分钟3星</t>
  </si>
  <si>
    <t>___分____秒</t>
  </si>
  <si>
    <t>☆☆☆☆☆</t>
  </si>
  <si>
    <t xml:space="preserve"> 6分钟4星，5分钟5星，4分钟奖！</t>
  </si>
  <si>
    <t>常用对数表</t>
  </si>
  <si>
    <t>高\低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</si>
</sst>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/m/d;@"/>
    <numFmt numFmtId="178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176" fontId="7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476250</xdr:colOff>
      <xdr:row>20</xdr:row>
      <xdr:rowOff>225425</xdr:rowOff>
    </xdr:from>
    <xdr:to>
      <xdr:col>3</xdr:col>
      <xdr:colOff>16510</xdr:colOff>
      <xdr:row>23</xdr:row>
      <xdr:rowOff>92710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416050" y="582612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20</xdr:row>
      <xdr:rowOff>207010</xdr:rowOff>
    </xdr:from>
    <xdr:to>
      <xdr:col>0</xdr:col>
      <xdr:colOff>494665</xdr:colOff>
      <xdr:row>23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58077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184150</xdr:colOff>
      <xdr:row>20</xdr:row>
      <xdr:rowOff>238125</xdr:rowOff>
    </xdr:from>
    <xdr:to>
      <xdr:col>6</xdr:col>
      <xdr:colOff>403225</xdr:colOff>
      <xdr:row>23</xdr:row>
      <xdr:rowOff>105410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583882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3</xdr:col>
      <xdr:colOff>514985</xdr:colOff>
      <xdr:row>20</xdr:row>
      <xdr:rowOff>257810</xdr:rowOff>
    </xdr:from>
    <xdr:to>
      <xdr:col>5</xdr:col>
      <xdr:colOff>31115</xdr:colOff>
      <xdr:row>23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2335" y="58585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577850</xdr:colOff>
      <xdr:row>20</xdr:row>
      <xdr:rowOff>247650</xdr:rowOff>
    </xdr:from>
    <xdr:to>
      <xdr:col>9</xdr:col>
      <xdr:colOff>158115</xdr:colOff>
      <xdr:row>23</xdr:row>
      <xdr:rowOff>114935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7450" y="584835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7</xdr:col>
      <xdr:colOff>199390</xdr:colOff>
      <xdr:row>20</xdr:row>
      <xdr:rowOff>235585</xdr:rowOff>
    </xdr:from>
    <xdr:to>
      <xdr:col>7</xdr:col>
      <xdr:colOff>401320</xdr:colOff>
      <xdr:row>23</xdr:row>
      <xdr:rowOff>104775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14140" y="5836285"/>
          <a:ext cx="201930" cy="78359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29</xdr:row>
      <xdr:rowOff>187325</xdr:rowOff>
    </xdr:from>
    <xdr:to>
      <xdr:col>3</xdr:col>
      <xdr:colOff>520065</xdr:colOff>
      <xdr:row>32</xdr:row>
      <xdr:rowOff>102870</xdr:rowOff>
    </xdr:to>
    <xdr:pic>
      <xdr:nvPicPr>
        <xdr:cNvPr id="8" name="图片 7" descr="_pikachu-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0825" y="8467725"/>
          <a:ext cx="656590" cy="721995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</xdr:colOff>
      <xdr:row>21</xdr:row>
      <xdr:rowOff>88900</xdr:rowOff>
    </xdr:from>
    <xdr:to>
      <xdr:col>3</xdr:col>
      <xdr:colOff>398145</xdr:colOff>
      <xdr:row>22</xdr:row>
      <xdr:rowOff>257175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42440" y="5981700"/>
          <a:ext cx="313055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406400</xdr:colOff>
      <xdr:row>21</xdr:row>
      <xdr:rowOff>29210</xdr:rowOff>
    </xdr:from>
    <xdr:to>
      <xdr:col>7</xdr:col>
      <xdr:colOff>201295</xdr:colOff>
      <xdr:row>23</xdr:row>
      <xdr:rowOff>13970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422650" y="59220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5</xdr:col>
      <xdr:colOff>678815</xdr:colOff>
      <xdr:row>24</xdr:row>
      <xdr:rowOff>12700</xdr:rowOff>
    </xdr:from>
    <xdr:to>
      <xdr:col>6</xdr:col>
      <xdr:colOff>184150</xdr:colOff>
      <xdr:row>24</xdr:row>
      <xdr:rowOff>288290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64815" y="6819900"/>
          <a:ext cx="235585" cy="275590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</xdr:colOff>
      <xdr:row>15</xdr:row>
      <xdr:rowOff>63500</xdr:rowOff>
    </xdr:from>
    <xdr:to>
      <xdr:col>9</xdr:col>
      <xdr:colOff>115570</xdr:colOff>
      <xdr:row>19</xdr:row>
      <xdr:rowOff>165100</xdr:rowOff>
    </xdr:to>
    <xdr:pic>
      <xdr:nvPicPr>
        <xdr:cNvPr id="13" name="图片 12" descr="Confusion_Matrix1_2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2070" y="4318000"/>
          <a:ext cx="511175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L4" sqref="L4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13.4545454545455" customWidth="1"/>
    <col min="15" max="15" width="16.2727272727273"/>
    <col min="16" max="20" width="12.8181818181818"/>
  </cols>
  <sheetData>
    <row r="1" ht="39" customHeight="1" spans="1:15">
      <c r="A1" s="5">
        <f ca="1">O1</f>
        <v>43874.5619560185</v>
      </c>
      <c r="C1" s="6" t="s">
        <v>0</v>
      </c>
      <c r="O1" s="24">
        <f ca="1">NOW()</f>
        <v>43874.5619560185</v>
      </c>
    </row>
    <row r="2" spans="15:17">
      <c r="O2" t="str">
        <f ca="1">IF(Q2&lt;=-3,"-∞",IF(Q2&gt;=3,"∞",Q2+1))</f>
        <v>-∞</v>
      </c>
      <c r="P2">
        <f ca="1">IF(Q2+1&lt;=-3,"-∞",IF(Q2&gt;3,"∞",Q2))</f>
        <v>-3</v>
      </c>
      <c r="Q2">
        <f ca="1">RANDBETWEEN(-3,3)</f>
        <v>-3</v>
      </c>
    </row>
    <row r="3" ht="23" spans="1:20">
      <c r="A3" s="7" t="s">
        <v>1</v>
      </c>
      <c r="B3" s="7"/>
      <c r="C3" s="7" t="str">
        <f ca="1">CONCATENATE("P1:(",P3,",",Q3,",",R3,")")</f>
        <v>P1:(3,3,3)</v>
      </c>
      <c r="D3" s="7"/>
      <c r="E3" s="7"/>
      <c r="G3" s="7" t="str">
        <f ca="1">CONCATENATE("P2:(",P4,",",Q4,",",R4,")")</f>
        <v>P2:(3,1,-2)</v>
      </c>
      <c r="P3">
        <f ca="1" t="shared" ref="P3:T3" si="0">RANDBETWEEN(0,1)*2+1</f>
        <v>3</v>
      </c>
      <c r="Q3">
        <f ca="1" t="shared" si="0"/>
        <v>3</v>
      </c>
      <c r="R3">
        <f ca="1" t="shared" si="0"/>
        <v>3</v>
      </c>
      <c r="S3">
        <f ca="1" t="shared" si="0"/>
        <v>1</v>
      </c>
      <c r="T3">
        <f ca="1" t="shared" si="0"/>
        <v>1</v>
      </c>
    </row>
    <row r="4" ht="23" spans="1:20">
      <c r="A4" s="8" t="str">
        <f ca="1">CONCATENATE("闵可夫斯基距离Minkowski(p=",P2,")=")</f>
        <v>闵可夫斯基距离Minkowski(p=-3)=</v>
      </c>
      <c r="B4" s="8"/>
      <c r="D4" s="7"/>
      <c r="E4" s="7"/>
      <c r="I4" s="8" t="str">
        <f ca="1">CONCATENATE("p=",O2)</f>
        <v>p=-∞</v>
      </c>
      <c r="P4">
        <f ca="1" t="shared" ref="P4:T4" si="1">RANDBETWEEN(0,1)*2+1</f>
        <v>3</v>
      </c>
      <c r="Q4">
        <f ca="1" t="shared" si="1"/>
        <v>1</v>
      </c>
      <c r="R4">
        <f ca="1">R3-RANDBETWEEN(3,5)</f>
        <v>-2</v>
      </c>
      <c r="S4">
        <f ca="1" t="shared" si="1"/>
        <v>1</v>
      </c>
      <c r="T4">
        <f ca="1" t="shared" si="1"/>
        <v>3</v>
      </c>
    </row>
    <row r="5" ht="8" customHeight="1" spans="1:20">
      <c r="A5" s="7"/>
      <c r="B5" s="7"/>
      <c r="C5" s="7"/>
      <c r="D5" s="7"/>
      <c r="E5" s="7"/>
      <c r="G5" s="7"/>
      <c r="P5">
        <f ca="1" t="shared" ref="P5:T5" si="2">RANDBETWEEN(97,122)</f>
        <v>100</v>
      </c>
      <c r="Q5">
        <f ca="1" t="shared" si="2"/>
        <v>117</v>
      </c>
      <c r="R5">
        <f ca="1" t="shared" si="2"/>
        <v>100</v>
      </c>
      <c r="S5">
        <f ca="1" t="shared" si="2"/>
        <v>118</v>
      </c>
      <c r="T5">
        <f ca="1" t="shared" si="2"/>
        <v>115</v>
      </c>
    </row>
    <row r="6" ht="30" customHeight="1" spans="1:9">
      <c r="A6" s="8"/>
      <c r="B6" s="8"/>
      <c r="C6" s="8" t="s">
        <v>2</v>
      </c>
      <c r="D6" s="8"/>
      <c r="E6" s="8"/>
      <c r="F6" s="8"/>
      <c r="G6" s="8"/>
      <c r="H6" s="8" t="s">
        <v>3</v>
      </c>
      <c r="I6" s="8"/>
    </row>
    <row r="7" ht="22" customHeight="1" spans="1:9">
      <c r="A7" s="9" t="s">
        <v>4</v>
      </c>
      <c r="B7" s="8"/>
      <c r="C7" s="8" t="s">
        <v>5</v>
      </c>
      <c r="D7" s="8"/>
      <c r="E7" s="8"/>
      <c r="F7" s="8"/>
      <c r="G7" s="8" t="s">
        <v>6</v>
      </c>
      <c r="H7" s="8"/>
      <c r="I7" s="25"/>
    </row>
    <row r="8" ht="21" customHeight="1" spans="1:16">
      <c r="A8" s="9">
        <f ca="1" t="shared" ref="A8:A12" si="3">P8</f>
        <v>4</v>
      </c>
      <c r="B8" s="8"/>
      <c r="C8" s="10"/>
      <c r="D8" s="10"/>
      <c r="E8" s="8"/>
      <c r="F8" s="10"/>
      <c r="G8" s="10"/>
      <c r="H8" s="10"/>
      <c r="I8" s="25"/>
      <c r="P8">
        <f ca="1" t="shared" ref="P8:P12" si="4">RANDBETWEEN(1,9)</f>
        <v>4</v>
      </c>
    </row>
    <row r="9" ht="26" customHeight="1" spans="1:16">
      <c r="A9" s="9">
        <f ca="1" t="shared" si="3"/>
        <v>8</v>
      </c>
      <c r="B9" s="8"/>
      <c r="C9" s="10"/>
      <c r="D9" s="10"/>
      <c r="E9" s="8"/>
      <c r="F9" s="10"/>
      <c r="G9" s="10"/>
      <c r="H9" s="10"/>
      <c r="I9" s="25"/>
      <c r="P9">
        <f ca="1" t="shared" si="4"/>
        <v>8</v>
      </c>
    </row>
    <row r="10" ht="23" spans="1:16">
      <c r="A10" s="9">
        <f ca="1" t="shared" si="3"/>
        <v>2</v>
      </c>
      <c r="C10" s="11"/>
      <c r="D10" s="11"/>
      <c r="F10" s="11"/>
      <c r="G10" s="11"/>
      <c r="H10" s="11"/>
      <c r="P10">
        <f ca="1" t="shared" si="4"/>
        <v>2</v>
      </c>
    </row>
    <row r="11" ht="23" spans="1:16">
      <c r="A11" s="9">
        <f ca="1" t="shared" si="3"/>
        <v>6</v>
      </c>
      <c r="B11" s="7"/>
      <c r="C11" s="12"/>
      <c r="D11" s="11"/>
      <c r="F11" s="11"/>
      <c r="G11" s="11"/>
      <c r="H11" s="11"/>
      <c r="P11">
        <f ca="1" t="shared" si="4"/>
        <v>6</v>
      </c>
    </row>
    <row r="12" ht="23" spans="1:16">
      <c r="A12" s="9">
        <f ca="1" t="shared" si="3"/>
        <v>9</v>
      </c>
      <c r="B12" s="7"/>
      <c r="C12" s="11"/>
      <c r="D12" s="11"/>
      <c r="F12" s="11"/>
      <c r="G12" s="11"/>
      <c r="H12" s="11"/>
      <c r="P12">
        <f ca="1" t="shared" si="4"/>
        <v>9</v>
      </c>
    </row>
    <row r="13" spans="3:16">
      <c r="C13" t="s">
        <v>7</v>
      </c>
      <c r="D13" t="s">
        <v>8</v>
      </c>
      <c r="F13" t="s">
        <v>9</v>
      </c>
      <c r="G13" t="s">
        <v>10</v>
      </c>
      <c r="H13" t="s">
        <v>11</v>
      </c>
      <c r="K13" s="26"/>
      <c r="L13" s="26"/>
      <c r="M13" s="26"/>
      <c r="N13" s="26"/>
      <c r="O13" s="26"/>
      <c r="P13" s="26"/>
    </row>
    <row r="14" ht="23" spans="1:16">
      <c r="A14" s="13" t="s">
        <v>12</v>
      </c>
      <c r="B14" s="7"/>
      <c r="C14" s="7" t="str">
        <f ca="1" t="shared" ref="C14:H14" si="5">IF(RAND()&gt;0.5,"A","B")</f>
        <v>A</v>
      </c>
      <c r="D14" s="7" t="str">
        <f ca="1" t="shared" si="5"/>
        <v>A</v>
      </c>
      <c r="E14" s="7"/>
      <c r="F14" s="7" t="str">
        <f ca="1" t="shared" si="5"/>
        <v>A</v>
      </c>
      <c r="G14" s="7" t="str">
        <f ca="1" t="shared" si="5"/>
        <v>B</v>
      </c>
      <c r="H14" s="7" t="str">
        <f ca="1" t="shared" si="5"/>
        <v>B</v>
      </c>
      <c r="K14" s="26"/>
      <c r="L14" s="26"/>
      <c r="M14" s="26"/>
      <c r="N14" s="26"/>
      <c r="O14" s="26"/>
      <c r="P14" s="26"/>
    </row>
    <row r="15" ht="23" spans="1:16">
      <c r="A15" s="13" t="s">
        <v>13</v>
      </c>
      <c r="B15" s="7"/>
      <c r="C15" s="7" t="str">
        <f ca="1" t="shared" ref="C15:H15" si="6">IF(RAND()&gt;0.5,"A","B")</f>
        <v>B</v>
      </c>
      <c r="D15" s="7" t="str">
        <f ca="1" t="shared" si="6"/>
        <v>B</v>
      </c>
      <c r="E15" s="7"/>
      <c r="F15" s="7" t="str">
        <f ca="1" t="shared" si="6"/>
        <v>A</v>
      </c>
      <c r="G15" s="7" t="str">
        <f ca="1" t="shared" si="6"/>
        <v>A</v>
      </c>
      <c r="H15" s="7" t="str">
        <f ca="1" t="shared" si="6"/>
        <v>A</v>
      </c>
      <c r="K15" s="26"/>
      <c r="L15" s="26"/>
      <c r="M15" s="26"/>
      <c r="N15" s="26"/>
      <c r="O15" s="26"/>
      <c r="P15" s="26"/>
    </row>
    <row r="16" ht="23" spans="1:16">
      <c r="A16" s="7"/>
      <c r="B16" s="7"/>
      <c r="C16" s="7"/>
      <c r="D16" s="7"/>
      <c r="E16" s="7"/>
      <c r="F16" s="7"/>
      <c r="G16" s="7"/>
      <c r="H16" s="7"/>
      <c r="I16" s="8"/>
      <c r="K16" s="26"/>
      <c r="L16" s="26"/>
      <c r="M16" s="26"/>
      <c r="N16" s="26"/>
      <c r="O16" s="26"/>
      <c r="P16" s="26"/>
    </row>
    <row r="17" ht="23" spans="1:16">
      <c r="A17" s="7"/>
      <c r="B17" s="7"/>
      <c r="C17" s="7"/>
      <c r="D17" s="7"/>
      <c r="E17" s="7"/>
      <c r="F17" s="7"/>
      <c r="G17" s="7"/>
      <c r="H17" s="7"/>
      <c r="K17" s="26"/>
      <c r="L17" s="26"/>
      <c r="M17" s="26"/>
      <c r="N17" s="26"/>
      <c r="O17" s="26"/>
      <c r="P17" s="26"/>
    </row>
    <row r="18" ht="23" spans="1:8">
      <c r="A18" s="8"/>
      <c r="B18" s="8"/>
      <c r="C18" s="7"/>
      <c r="D18" s="7"/>
      <c r="E18" s="7"/>
      <c r="F18" s="7"/>
      <c r="H18" s="8"/>
    </row>
    <row r="19" ht="23" spans="1:8">
      <c r="A19" s="7"/>
      <c r="B19" s="7"/>
      <c r="C19" s="7"/>
      <c r="D19" s="7"/>
      <c r="E19" s="7"/>
      <c r="F19" s="7"/>
      <c r="G19" s="8"/>
      <c r="H19" s="8"/>
    </row>
    <row r="21" ht="23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23" spans="1:19">
      <c r="A22" s="7" t="str">
        <f ca="1">CONCATENATE("    ",P22,"   ",Q22)</f>
        <v>    -1   1</v>
      </c>
      <c r="B22" s="7"/>
      <c r="C22" s="7"/>
      <c r="D22" s="7"/>
      <c r="E22" s="7"/>
      <c r="F22" s="7" t="str">
        <f ca="1">CONCATENATE("",Q22,"   ",R22)</f>
        <v>1   -1</v>
      </c>
      <c r="G22" s="7"/>
      <c r="H22" s="7"/>
      <c r="I22" s="7"/>
      <c r="J22" s="7"/>
      <c r="K22" s="7"/>
      <c r="P22">
        <f ca="1" t="shared" ref="P22:S22" si="7">RANDBETWEEN(-5,4)</f>
        <v>-1</v>
      </c>
      <c r="Q22">
        <f ca="1" t="shared" si="7"/>
        <v>1</v>
      </c>
      <c r="R22">
        <f ca="1" t="shared" si="7"/>
        <v>-1</v>
      </c>
      <c r="S22">
        <f ca="1" t="shared" si="7"/>
        <v>0</v>
      </c>
    </row>
    <row r="23" ht="26" customHeight="1" spans="1:19">
      <c r="A23" s="7" t="str">
        <f ca="1">CONCATENATE("    ",P23,"   ",Q23)</f>
        <v>    1   0</v>
      </c>
      <c r="B23" s="7"/>
      <c r="C23" s="7"/>
      <c r="D23" s="14"/>
      <c r="E23" s="14"/>
      <c r="F23" s="7" t="str">
        <f ca="1">CONCATENATE("",Q23,"   ",R23)</f>
        <v>0   4</v>
      </c>
      <c r="G23" s="14"/>
      <c r="H23" s="7"/>
      <c r="I23" s="7"/>
      <c r="J23" s="7"/>
      <c r="K23" s="7"/>
      <c r="P23">
        <f ca="1" t="shared" ref="P23:S23" si="8">RANDBETWEEN(-5,4)</f>
        <v>1</v>
      </c>
      <c r="Q23">
        <f ca="1" t="shared" si="8"/>
        <v>0</v>
      </c>
      <c r="R23">
        <f ca="1" t="shared" si="8"/>
        <v>4</v>
      </c>
      <c r="S23">
        <f ca="1" t="shared" si="8"/>
        <v>-5</v>
      </c>
    </row>
    <row r="24" ht="23" spans="1:11">
      <c r="A24" s="7"/>
      <c r="B24" s="7"/>
      <c r="C24" s="7"/>
      <c r="F24" s="7"/>
      <c r="G24" s="7"/>
      <c r="H24" s="7"/>
      <c r="I24" s="7"/>
      <c r="J24" s="7"/>
      <c r="K24" s="7"/>
    </row>
    <row r="25" ht="23" spans="1:17">
      <c r="A25" s="7" t="s">
        <v>14</v>
      </c>
      <c r="B25" s="7"/>
      <c r="C25" s="7"/>
      <c r="D25" s="7"/>
      <c r="E25" s="7"/>
      <c r="F25" s="15">
        <f ca="1">P25</f>
        <v>98989</v>
      </c>
      <c r="G25" s="7">
        <f ca="1">Q25</f>
        <v>2101</v>
      </c>
      <c r="H25" s="7" t="s">
        <v>15</v>
      </c>
      <c r="P25">
        <f ca="1">RANDBETWEEN(1000,99999)</f>
        <v>98989</v>
      </c>
      <c r="Q25">
        <f ca="1">RANDBETWEEN(100,9999)</f>
        <v>2101</v>
      </c>
    </row>
    <row r="26" ht="33" customHeight="1" spans="1:18">
      <c r="A26" s="16" t="s">
        <v>16</v>
      </c>
      <c r="B26" s="17">
        <f ca="1">P26</f>
        <v>4</v>
      </c>
      <c r="C26" s="18">
        <f ca="1">IF(RAND()&gt;0.5,R26,CONCATENATE("1/",R26))</f>
        <v>256</v>
      </c>
      <c r="D26" s="7" t="s">
        <v>15</v>
      </c>
      <c r="E26" s="7"/>
      <c r="F26" s="7"/>
      <c r="G26" s="19">
        <f ca="1">IF(RAND()&gt;0.5,R26,CONCATENATE("1/",R26))</f>
        <v>256</v>
      </c>
      <c r="H26" s="20" t="str">
        <f ca="1">IF(RAND()&gt;0.5,CONCATENATE("-1/",Q26),CONCATENATE("1/",Q26))</f>
        <v>1/4</v>
      </c>
      <c r="I26" s="7" t="s">
        <v>15</v>
      </c>
      <c r="J26" s="7"/>
      <c r="K26" s="7"/>
      <c r="P26">
        <f ca="1">RANDBETWEEN(2,5)</f>
        <v>4</v>
      </c>
      <c r="Q26">
        <f ca="1">RANDBETWEEN(2,4)</f>
        <v>4</v>
      </c>
      <c r="R26">
        <f ca="1">POWER(P26,Q26)</f>
        <v>256</v>
      </c>
    </row>
    <row r="27" customHeight="1" spans="1:11">
      <c r="A27" s="7"/>
      <c r="B27" s="7"/>
      <c r="C27" s="7"/>
      <c r="D27" s="7"/>
      <c r="E27" s="7"/>
      <c r="I27" s="7"/>
      <c r="J27" s="7"/>
      <c r="K27" s="7"/>
    </row>
    <row r="28" ht="23" spans="1:17">
      <c r="A28" s="21" t="s">
        <v>17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7"/>
      <c r="Q28" t="s">
        <v>18</v>
      </c>
    </row>
    <row r="29" ht="23" spans="1:15">
      <c r="A29" s="21" t="s">
        <v>19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7"/>
    </row>
    <row r="30" ht="23" spans="3:14">
      <c r="C30" s="6"/>
      <c r="D30" s="6"/>
      <c r="E30" s="6"/>
      <c r="F30" s="6"/>
      <c r="G30" s="6"/>
      <c r="H30" s="6"/>
      <c r="J30" s="6"/>
      <c r="K30" s="6"/>
      <c r="L30" s="28"/>
      <c r="N30" s="6"/>
    </row>
    <row r="31" ht="17.5" spans="1:8">
      <c r="A31" s="13" t="s">
        <v>20</v>
      </c>
      <c r="B31" s="13"/>
      <c r="C31" s="13"/>
      <c r="H31" t="s">
        <v>21</v>
      </c>
    </row>
    <row r="32" ht="23" spans="1:12">
      <c r="A32" s="23" t="s">
        <v>22</v>
      </c>
      <c r="B32" s="23"/>
      <c r="C32" s="13"/>
      <c r="D32" s="6"/>
      <c r="E32" s="6"/>
      <c r="F32" s="6" t="s">
        <v>23</v>
      </c>
      <c r="H32" t="s">
        <v>24</v>
      </c>
      <c r="L32" s="6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7" sqref="N7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</cols>
  <sheetData>
    <row r="1" ht="21" spans="1:11">
      <c r="A1" s="1"/>
      <c r="B1" s="1"/>
      <c r="C1" s="1"/>
      <c r="D1" s="1" t="s">
        <v>25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26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1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1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1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1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1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1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1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1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1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2020-02-13T05:29:17Z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